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120" yWindow="-120" windowWidth="20730" windowHeight="11310"/>
  </bookViews>
  <sheets>
    <sheet name="Sheet1" sheetId="1" r:id="rId1"/>
    <sheet name="Sheet2" sheetId="2" r:id="rId2"/>
    <sheet name="Sheet3" sheetId="3" r:id="rId3"/>
  </sheets>
  <externalReferences>
    <externalReference r:id="rId4"/>
  </externalReferenc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4" i="1" l="1"/>
  <c r="J4" i="1" l="1"/>
  <c r="H4" i="1"/>
  <c r="F4" i="1"/>
  <c r="L4" i="1" l="1"/>
  <c r="H18" i="1"/>
  <c r="F18" i="1"/>
  <c r="F16" i="1"/>
  <c r="J18" i="1"/>
  <c r="J16" i="1"/>
</calcChain>
</file>

<file path=xl/sharedStrings.xml><?xml version="1.0" encoding="utf-8"?>
<sst xmlns="http://schemas.openxmlformats.org/spreadsheetml/2006/main" count="109" uniqueCount="82">
  <si>
    <t>序号</t>
  </si>
  <si>
    <t>姓名</t>
  </si>
  <si>
    <t>总评分</t>
  </si>
  <si>
    <t>CET-6</t>
  </si>
  <si>
    <t>科研竞赛7%</t>
  </si>
  <si>
    <r>
      <t>社会活动3</t>
    </r>
    <r>
      <rPr>
        <b/>
        <sz val="12"/>
        <rFont val="宋体"/>
        <family val="3"/>
        <charset val="134"/>
      </rPr>
      <t>%</t>
    </r>
  </si>
  <si>
    <t>具体明细</t>
  </si>
  <si>
    <t>本人签字</t>
  </si>
  <si>
    <t>班级审核小组成员签字：</t>
  </si>
  <si>
    <t>年级评定小组复核签字</t>
  </si>
  <si>
    <t>班级评定小组复核签字</t>
  </si>
  <si>
    <t>学硕</t>
  </si>
  <si>
    <t>无</t>
  </si>
  <si>
    <t>共青团员</t>
  </si>
  <si>
    <t>马小茜</t>
  </si>
  <si>
    <t>胡子欣</t>
  </si>
  <si>
    <t>龚腾菁</t>
  </si>
  <si>
    <t>余沛</t>
  </si>
  <si>
    <t>曾雨心</t>
  </si>
  <si>
    <t>共青团员</t>
  </si>
  <si>
    <t>专硕</t>
  </si>
  <si>
    <t>无</t>
  </si>
  <si>
    <t>共青团员</t>
  </si>
  <si>
    <t>无</t>
  </si>
  <si>
    <t>王骏尧</t>
    <phoneticPr fontId="8" type="noConversion"/>
  </si>
  <si>
    <t>陈明如</t>
    <phoneticPr fontId="11" type="noConversion"/>
  </si>
  <si>
    <t>共青团员</t>
    <phoneticPr fontId="11" type="noConversion"/>
  </si>
  <si>
    <t>学硕</t>
    <phoneticPr fontId="11" type="noConversion"/>
  </si>
  <si>
    <t>无</t>
    <phoneticPr fontId="11" type="noConversion"/>
  </si>
  <si>
    <t>专硕</t>
    <phoneticPr fontId="8" type="noConversion"/>
  </si>
  <si>
    <t>专硕</t>
    <phoneticPr fontId="12" type="noConversion"/>
  </si>
  <si>
    <t>校级科研项目
（成员 5分）</t>
    <phoneticPr fontId="8" type="noConversion"/>
  </si>
  <si>
    <t>学硕</t>
    <phoneticPr fontId="8" type="noConversion"/>
  </si>
  <si>
    <t>1.院青协部委（5分）；
2.武汉大学第二届公益项目大赛校级三等奖
（非主力 5分）</t>
    <phoneticPr fontId="8" type="noConversion"/>
  </si>
  <si>
    <t>文体竞赛与社会实践：
1.武汉大学2017—2018学年度第一学期思想政治教育活动超市之第九届“志愿青春蕴芳华，微爱导航暖珞珈”“青春导航”团员志愿服务岗活动 校级一等奖（成员10）
2.“支点筑梦，为爱续航”暑期实践 校级一等奖（成员10）
荣誉称号：
3.2018年暑期实践先进个人（10）</t>
    <phoneticPr fontId="8" type="noConversion"/>
  </si>
  <si>
    <t>1.2017年学生暑期社会实践活动先进个人（10）
2.院学生会实践部副部长（15）</t>
    <phoneticPr fontId="8" type="noConversion"/>
  </si>
  <si>
    <t xml:space="preserve">1.第十届“高教杯”全国大学生先进成图技术与产品信息建模创新大赛团体一等奖（30）
2.第九届全国大学生数学竞赛（非数学类）一等奖(30)
3.第十届全国大学生数学竞赛（非数学类）一等奖(30)
4.2019年第九届MathorCup高校数学建模挑战赛本科组二等奖(12)
5.国家大学生创新创业训练计划项目结题（成员10）
共112分，按100计
</t>
    <phoneticPr fontId="11" type="noConversion"/>
  </si>
  <si>
    <t>综合测评</t>
    <phoneticPr fontId="8" type="noConversion"/>
  </si>
  <si>
    <t>必修课
成绩90%</t>
    <phoneticPr fontId="8" type="noConversion"/>
  </si>
  <si>
    <t>有无必修课程不及格</t>
    <phoneticPr fontId="8" type="noConversion"/>
  </si>
  <si>
    <t>注：申报类别为科学硕士或专业硕士，所有计分均为乘以相应比例后的得分。</t>
    <phoneticPr fontId="8" type="noConversion"/>
  </si>
  <si>
    <t>政治面貌</t>
    <phoneticPr fontId="8" type="noConversion"/>
  </si>
  <si>
    <t>申报类别</t>
    <phoneticPr fontId="8" type="noConversion"/>
  </si>
  <si>
    <r>
      <t xml:space="preserve">
文体竞赛与社会实践：共45分，按40计 
</t>
    </r>
    <r>
      <rPr>
        <sz val="11"/>
        <rFont val="宋体"/>
        <family val="3"/>
        <charset val="134"/>
      </rPr>
      <t>1</t>
    </r>
    <r>
      <rPr>
        <sz val="11"/>
        <rFont val="宋体"/>
        <family val="3"/>
        <charset val="134"/>
      </rPr>
      <t xml:space="preserve">.武汉大学第二十八届珞珈金秋艺术节之“秋吟弦歌”金秋合唱大赛三等奖（成员5）
</t>
    </r>
    <r>
      <rPr>
        <sz val="11"/>
        <rFont val="宋体"/>
        <family val="3"/>
        <charset val="134"/>
      </rPr>
      <t>2</t>
    </r>
    <r>
      <rPr>
        <sz val="11"/>
        <rFont val="宋体"/>
        <family val="3"/>
        <charset val="134"/>
      </rPr>
      <t xml:space="preserve">.2018中国大荔世界名校龙舟大赛200米直道赛第3名（成员10）
</t>
    </r>
    <r>
      <rPr>
        <sz val="11"/>
        <rFont val="宋体"/>
        <family val="3"/>
        <charset val="134"/>
      </rPr>
      <t>3</t>
    </r>
    <r>
      <rPr>
        <sz val="11"/>
        <rFont val="宋体"/>
        <family val="3"/>
        <charset val="134"/>
      </rPr>
      <t xml:space="preserve">.2018中国大荔世界名校龙舟大赛500米直道赛第3名（成员10）
</t>
    </r>
    <r>
      <rPr>
        <sz val="11"/>
        <rFont val="宋体"/>
        <family val="3"/>
        <charset val="134"/>
      </rPr>
      <t>4</t>
    </r>
    <r>
      <rPr>
        <sz val="11"/>
        <rFont val="宋体"/>
        <family val="3"/>
        <charset val="134"/>
      </rPr>
      <t xml:space="preserve">.2018中国大荔世界名校龙舟大赛2000米绕标赛第2名（成员10）
</t>
    </r>
    <r>
      <rPr>
        <sz val="11"/>
        <rFont val="宋体"/>
        <family val="3"/>
        <charset val="134"/>
      </rPr>
      <t>5</t>
    </r>
    <r>
      <rPr>
        <sz val="11"/>
        <rFont val="宋体"/>
        <family val="3"/>
        <charset val="134"/>
      </rPr>
      <t xml:space="preserve">.第七届武汉大学vs华中科技大学“同城双星”龙舟友谊赛混合组500米直道赛亚军
（成员10）
荣誉称号：
社会职务：
7.科技协会综合办公室副部长(15)
</t>
    </r>
    <phoneticPr fontId="11" type="noConversion"/>
  </si>
  <si>
    <t>学生社团指导中心
公共关系部部委 （5）</t>
    <phoneticPr fontId="8" type="noConversion"/>
  </si>
  <si>
    <t>1.2016国家大创“利用好氧发酵技术进行剩余污泥堆肥的研究”
科研项目（10）
2.2017国家大创中期“弱磁强化好氧污泥颗粒化机制及除污效能研究”科研项目 （10）  
3.专利申请：一种弱磁强化好氧污泥颗粒化及除污性能的方法3.3333  
4.给排水论坛 （4）</t>
    <phoneticPr fontId="8" type="noConversion"/>
  </si>
  <si>
    <t>文体竞赛及暑期社会实践（40）
1.2017年洪山区地区“浩鼎杯”武术比赛（组长） 一等奖 （组长，25）
2.武汉第七届武术大会一等奖（25）
荣誉称号 （24）
3.2017年武汉大学文明寝室（7） 
4.武汉大学学生社团活动积极分子（10） 
社会职务（15）
5.土木建筑工程学院分团委学生会社团部副部长（15）</t>
    <phoneticPr fontId="8" type="noConversion"/>
  </si>
  <si>
    <t>冯慧娟</t>
  </si>
  <si>
    <t xml:space="preserve">1.校级科研项目已结题（队长，10）
2.第十一届全国大学生节能减排社会实践与科技竞赛全国二等奖
（成员，12.5）
3.第十二届全国大学生节能减排社会实践与科技竞赛全国一等奖
（成员，15）
4.第十一届湖北省给水排水工程与环境工程研究生学术论坛二等奖
（成员，4）
5.SCI刊物《Journal of Cleaner Production》论文一篇
（成员，2.8571）
</t>
    <phoneticPr fontId="8" type="noConversion"/>
  </si>
  <si>
    <t xml:space="preserve">文体竞赛与社会实践（50分）：
1.武汉大学2017年度标兵寝室（10）
2.武汉大学第十一届测量学竞赛一等奖
（主力，20）
3.武汉大学学生环山跑女子团体第七名
（主力，10）
4.武汉大学2017年学生暑期社会实践活动
一等奖（非主力，10）
荣誉称号（10分）：
5.武汉大学2016-2017年度“社会活动积极分子”（10）
社会职务（15分）：
6.院学生会生活权益部副部长（15）
</t>
    <phoneticPr fontId="8" type="noConversion"/>
  </si>
  <si>
    <t>1.2019年上半年校级大学生创新创业训练计划 结题（成员5）
2.三大检索收录论文“Membrane fouling by the aggregations formed from oppositely charged organic foulants”
(第七作者2.8571)</t>
    <phoneticPr fontId="8" type="noConversion"/>
  </si>
  <si>
    <t>郭文彬</t>
  </si>
  <si>
    <t>共产党员</t>
  </si>
  <si>
    <t>1.2018年全国大学生节能减排社会实践与科技竞赛二等奖（成员12.5）
2.2019年全国大学生节能减排社会实践与科技竞赛一等奖（成员15）
3.2018年校级科研已结题（成员5）
论文一篇（其他作者2.8571）</t>
    <phoneticPr fontId="8" type="noConversion"/>
  </si>
  <si>
    <t>熊文琪</t>
  </si>
  <si>
    <t xml:space="preserve">1. 武汉大学第十一届测量学竞赛一等奖（主力，20）
2. 《大手拉小手——基础医学院青年志愿者协会赴武汉市流浪未成年人救助保护中心关爱流浪儿童志愿服务活动》暑期实践 校级三等奖（成员，5）
3. 武汉大学“校园文化活动超市”系列活动之城市生存大挑战三等奖 （队长，10）
4. 2018-2019年级学生会心理部长（5）
</t>
  </si>
  <si>
    <t>1.校级大创科研项目
（参与人，5）     
 2.第十一届全国大学生节能减排社会实践与科技竞赛全国二等奖（成员，12.5）         
3.第十二届全国大学生节能减排社会实践与科技竞赛全国一等奖
（队长，30）        
4.SCI刊物《Journal of Cleaner Production》论文一篇
（成员，2.8571）   
 5.湖北省给水排水工程与环境工程研究生学术论坛校级二等奖
（成员，4）</t>
    <phoneticPr fontId="8" type="noConversion"/>
  </si>
  <si>
    <t>李玥琦</t>
  </si>
  <si>
    <t xml:space="preserve">1.S2018210547大学生创新创业项目校级科研队项目 队长 （10）  
 2.于《chemosphere》发表《Effects of water temperature and light intensity on the performance of gravity-driven membrane system》 
第三作者 （3.3333）  </t>
    <phoneticPr fontId="8" type="noConversion"/>
  </si>
  <si>
    <t>1.武汉大学第八期“未来学院”优秀学员 （10）  
2.武汉大学大学生中国特色社会主义理论体系学习研究会活动企划部副部长 （20）  
3.武汉大学2017年迎新期间“优秀青年志愿者” （10）  
4.湖北省青少年发展基金会2019年征集罗田县胜利镇宝洁希望小学厕所设计方案项目二等奖 队长 （12）
5.武汉大学2016年运动会拔河第六名 队员 （5）
6.武汉大学2017年学生暑期社会实践活动“志愿服务与公益行动类”优秀成果二等奖成员 （7）
7.武汉大学2017年运动会拔河第五名 队长 （10）</t>
    <phoneticPr fontId="8" type="noConversion"/>
  </si>
  <si>
    <t>王逸</t>
  </si>
  <si>
    <t>中共预备党员</t>
  </si>
  <si>
    <t>大创校级科研项目 参加人 （5分）</t>
    <phoneticPr fontId="8" type="noConversion"/>
  </si>
  <si>
    <t>社会职务：
1.武汉大学2016级给排水2班团支部书记 （15分）
荣誉称号：
2.武汉大学2017年学生暑期社会实践活动先进个人 （10分）
3.武汉大学2018年学生暑期社会实践活动先进个人 （10分）
文体竞赛与社会实践：
4.武汉大学第八届青春导航团员骨干服务岗活动 一等奖 非主力 （10分）
5.武汉大学第九届青春导航团员志愿服务岗活动 一等奖 非主力 （10分）
6.武汉大学第二届公益项目大赛 三等奖 
非主力 （5分）</t>
    <phoneticPr fontId="8" type="noConversion"/>
  </si>
  <si>
    <t>靳天赐</t>
  </si>
  <si>
    <t>预备党员</t>
  </si>
  <si>
    <t>校级大学生创新创业训练项目“超滤工艺中生物滤饼层对氨氮的去除
特性及其调控策略研究”（队员）5</t>
  </si>
  <si>
    <t>范婉铭</t>
  </si>
  <si>
    <t>专业硕士</t>
  </si>
  <si>
    <t>武汉大学创新创业训练项目“无线传感器的设计与制作”成员(5)</t>
  </si>
  <si>
    <t>文体竞赛(20)：
1.2017年暑期社会实践校级一等奖成员(10)；
2.2017年武汉大学文明寝室标兵寝室长(10)；
社会职务(20)：
3.武汉大学社团指导中心社团推广部副部长(20)</t>
    <phoneticPr fontId="8" type="noConversion"/>
  </si>
  <si>
    <t>宋利先</t>
  </si>
  <si>
    <t>有</t>
  </si>
  <si>
    <t>2016级推免综合成绩评分统计表（给排水）</t>
    <phoneticPr fontId="8" type="noConversion"/>
  </si>
  <si>
    <t>校级科研项目“CFRP筋与UHPC的粘结性能的研究”  （参加人5）</t>
  </si>
  <si>
    <t>文体竞赛与社会实践：（20）
1.武汉大学2018年学生暑期实践社会实践活动 三等奖 （5）
2.全国高校传统知识文化竞赛 ：湖北省三等奖（15）
荣誉称号：（20）
3.全国高校传统文化知识;湖北省“勤奋之星”荣誉称号（20）
社会职务：（5）
4.2016级给排水二班卫生委员  （5）</t>
    <phoneticPr fontId="8" type="noConversion"/>
  </si>
  <si>
    <t>无</t>
    <phoneticPr fontId="8" type="noConversion"/>
  </si>
  <si>
    <t>弱磁条件下好氧颗粒污泥
除污性能研究中期 （5）</t>
    <phoneticPr fontId="8" type="noConversion"/>
  </si>
  <si>
    <t>2017至2018学年担任
给排水一班班长（15）</t>
    <phoneticPr fontId="8" type="noConversion"/>
  </si>
  <si>
    <t>1.社会职务：土建院第33届学生会青年志愿者协会副部 （15）
2.荣誉称号：武汉大学2017年学生暑期社会实践
先进个人（10）
3.文体竞赛：“最美婚纱照——您的校园美容师”武汉大学第二届公益项目大赛三等奖（校级队员，5）
4.“童一片蓝天——女童防性侵”武汉大学第二届公益项目大赛女童防性侵项目方案赛三等奖
（校级非主力，5）
5.《武汉大学赴武昌区解放桥小学开展“伴飞天使”流动儿童夏令营实践队》被评为武汉大学2017年学生暑期社会实践活动“志愿服务与公益成果类”优秀成果二等奖（校级非主力，7）</t>
    <phoneticPr fontId="8" type="noConversion"/>
  </si>
  <si>
    <t>共青团员</t>
    <phoneticPr fontId="8" type="noConversion"/>
  </si>
  <si>
    <t xml:space="preserve">文体竞赛与社会实践：
1.2017年暑期社会实践校级一等奖（非主力10）
2.2018年武汉大学青春导航二等奖（主力15）
3.2018年武大校园挑战赛二等奖（非主力7）
4.2018年武汉大学摄影故事大赛二等奖（非主力7）
荣誉称号：
5.2016-2017学年度武汉大学社会活动积极分子（10）
6.2017年学生暑期社会实践活动“先进个人”（10）
7.2017年度武汉大学优秀共青团干部（学生）（10）
8.2018年学生暑期社会实践活动“先进个人”（10）
9.2018年度武汉大学优秀共青团干部（学生）（10）
社会职务：
10.土木建筑工程学院团委学生团委副书记（25）
</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</si>
</sst>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
    <numFmt numFmtId="177" formatCode="0.0000_ "/>
    <numFmt numFmtId="178" formatCode="0.000_);\(0.000\)"/>
  </numFmts>
  <fonts count="20">
    <font>
      <sz val="11"/>
      <name val="宋体"/>
    </font>
    <font>
      <b/>
      <sz val="16"/>
      <color rgb="FF000000"/>
      <name val="黑体"/>
      <family val="3"/>
      <charset val="134"/>
    </font>
    <font>
      <sz val="12"/>
      <name val="宋体"/>
      <family val="3"/>
      <charset val="134"/>
    </font>
    <font>
      <b/>
      <sz val="12"/>
      <name val="宋体"/>
      <family val="3"/>
      <charset val="134"/>
    </font>
    <font>
      <b/>
      <sz val="12"/>
      <name val="Times New Roman"/>
      <family val="1"/>
    </font>
    <font>
      <b/>
      <sz val="12"/>
      <name val="宋体"/>
      <family val="3"/>
      <charset val="134"/>
    </font>
    <font>
      <sz val="11"/>
      <color rgb="FF000000"/>
      <name val="宋体"/>
      <family val="3"/>
      <charset val="134"/>
    </font>
    <font>
      <b/>
      <sz val="12"/>
      <color rgb="FF000000"/>
      <name val="宋体"/>
      <family val="3"/>
      <charset val="134"/>
    </font>
    <font>
      <sz val="9"/>
      <name val="宋体"/>
      <family val="3"/>
      <charset val="134"/>
    </font>
    <font>
      <sz val="11"/>
      <color rgb="FF000000"/>
      <name val="宋体"/>
      <family val="3"/>
      <charset val="134"/>
    </font>
    <font>
      <sz val="12"/>
      <color theme="1"/>
      <name val="仿宋_GB2312"/>
      <family val="3"/>
      <charset val="134"/>
    </font>
    <font>
      <sz val="9"/>
      <name val="宋体"/>
      <family val="2"/>
      <charset val="134"/>
      <scheme val="minor"/>
    </font>
    <font>
      <sz val="9"/>
      <name val="宋体"/>
      <family val="3"/>
      <charset val="134"/>
      <scheme val="minor"/>
    </font>
    <font>
      <sz val="11"/>
      <name val="宋体"/>
      <family val="3"/>
      <charset val="134"/>
    </font>
    <font>
      <sz val="12"/>
      <color theme="1"/>
      <name val="宋体"/>
      <family val="3"/>
      <charset val="134"/>
    </font>
    <font>
      <sz val="12"/>
      <color theme="1"/>
      <name val="宋体"/>
      <family val="3"/>
      <charset val="134"/>
      <scheme val="minor"/>
    </font>
    <font>
      <sz val="11"/>
      <name val="宋体"/>
      <family val="3"/>
      <charset val="134"/>
    </font>
    <font>
      <sz val="11"/>
      <name val="宋体"/>
      <family val="3"/>
      <charset val="134"/>
    </font>
    <font>
      <sz val="11"/>
      <color theme="1"/>
      <name val="宋体"/>
      <family val="3"/>
      <charset val="134"/>
      <scheme val="minor"/>
    </font>
    <font>
      <sz val="11"/>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9" fillId="0" borderId="1" xfId="0" applyFont="1" applyBorder="1" applyAlignment="1">
      <alignment horizontal="center" vertical="center"/>
    </xf>
    <xf numFmtId="177" fontId="10"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3" fillId="0" borderId="1" xfId="0" applyFont="1" applyBorder="1" applyAlignment="1">
      <alignment horizontal="center" vertical="center"/>
    </xf>
    <xf numFmtId="0" fontId="15" fillId="0" borderId="2" xfId="0" applyFont="1" applyBorder="1" applyAlignment="1">
      <alignment horizontal="center" vertical="center" wrapText="1"/>
    </xf>
    <xf numFmtId="0" fontId="16" fillId="0" borderId="1" xfId="0" applyFont="1" applyBorder="1" applyAlignment="1">
      <alignment horizontal="center" vertical="center"/>
    </xf>
    <xf numFmtId="0" fontId="13" fillId="0" borderId="0" xfId="0" applyFont="1" applyAlignment="1">
      <alignment horizontal="left" vertical="center"/>
    </xf>
    <xf numFmtId="0" fontId="17" fillId="0" borderId="1" xfId="0" applyFont="1" applyBorder="1" applyAlignment="1">
      <alignment horizontal="center" vertical="center" wrapText="1"/>
    </xf>
    <xf numFmtId="0" fontId="7" fillId="0" borderId="3"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0" fillId="0" borderId="1" xfId="0" applyBorder="1">
      <alignment vertical="center"/>
    </xf>
    <xf numFmtId="0" fontId="7" fillId="0" borderId="1" xfId="0" applyFont="1" applyBorder="1" applyAlignment="1">
      <alignment horizontal="center" vertical="center"/>
    </xf>
    <xf numFmtId="0" fontId="13" fillId="0" borderId="1" xfId="0" applyFont="1" applyBorder="1" applyAlignment="1">
      <alignment horizontal="left" vertical="center"/>
    </xf>
    <xf numFmtId="0" fontId="2" fillId="0" borderId="1" xfId="0" applyFont="1" applyBorder="1" applyAlignment="1">
      <alignment horizontal="center" vertical="center" wrapText="1"/>
    </xf>
    <xf numFmtId="178" fontId="0" fillId="0" borderId="1" xfId="0" applyNumberFormat="1" applyBorder="1" applyAlignment="1">
      <alignment horizontal="center" vertical="center"/>
    </xf>
    <xf numFmtId="178" fontId="6" fillId="0" borderId="1" xfId="0" applyNumberFormat="1" applyFont="1" applyBorder="1" applyAlignment="1">
      <alignment horizontal="center" vertical="center"/>
    </xf>
    <xf numFmtId="178" fontId="18" fillId="0" borderId="1" xfId="0" applyNumberFormat="1" applyFont="1" applyBorder="1" applyAlignment="1">
      <alignment horizontal="center" vertical="center"/>
    </xf>
    <xf numFmtId="178" fontId="7" fillId="0" borderId="3" xfId="0" applyNumberFormat="1" applyFont="1" applyBorder="1" applyAlignment="1">
      <alignment horizontal="center" vertical="center"/>
    </xf>
    <xf numFmtId="178" fontId="13" fillId="0" borderId="0" xfId="0" applyNumberFormat="1" applyFont="1" applyAlignment="1">
      <alignment horizontal="left" vertical="center"/>
    </xf>
    <xf numFmtId="178" fontId="0" fillId="0" borderId="0" xfId="0" applyNumberFormat="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9" fillId="0" borderId="1" xfId="0" applyFont="1" applyBorder="1" applyAlignment="1">
      <alignment horizontal="center" vertical="center"/>
    </xf>
    <xf numFmtId="0" fontId="2" fillId="0" borderId="0"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178" fontId="3"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inkpad/Documents/Tencent%20Files/1729318127/FileRecv/&#38472;&#26126;&#22914;&#25104;&#32489;&#35745;&#316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58">
          <cell r="L58">
            <v>90.730769230769226</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zoomScale="80" zoomScaleNormal="80" workbookViewId="0">
      <selection activeCell="A9" sqref="A9:XFD9"/>
    </sheetView>
  </sheetViews>
  <sheetFormatPr defaultColWidth="13.75" defaultRowHeight="13.5"/>
  <cols>
    <col min="1" max="1" width="12" style="2" customWidth="1"/>
    <col min="2" max="2" width="13.625" style="2" customWidth="1"/>
    <col min="3" max="3" width="12.375" style="2" customWidth="1"/>
    <col min="4" max="4" width="11.375" style="2" customWidth="1"/>
    <col min="5" max="5" width="11.625" style="2" customWidth="1"/>
    <col min="6" max="8" width="13.625" style="2" customWidth="1"/>
    <col min="9" max="9" width="31" style="2" customWidth="1"/>
    <col min="10" max="10" width="12.125" style="2" customWidth="1"/>
    <col min="11" max="11" width="45.875" style="2" customWidth="1"/>
    <col min="12" max="12" width="13.625" style="29" customWidth="1"/>
    <col min="13" max="16" width="13.625" style="2" customWidth="1"/>
    <col min="17" max="16384" width="13.75" style="2"/>
  </cols>
  <sheetData>
    <row r="1" spans="1:16" ht="30" customHeight="1">
      <c r="A1" s="34" t="s">
        <v>73</v>
      </c>
      <c r="B1" s="34"/>
      <c r="C1" s="34"/>
      <c r="D1" s="34"/>
      <c r="E1" s="34"/>
      <c r="F1" s="34"/>
      <c r="G1" s="34"/>
      <c r="H1" s="34"/>
      <c r="I1" s="34"/>
      <c r="J1" s="34"/>
      <c r="K1" s="34"/>
      <c r="L1" s="34"/>
      <c r="M1" s="34"/>
      <c r="N1" s="34"/>
      <c r="O1" s="34"/>
      <c r="P1" s="34"/>
    </row>
    <row r="2" spans="1:16" s="1" customFormat="1" ht="20.100000000000001" customHeight="1">
      <c r="A2" s="36" t="s">
        <v>0</v>
      </c>
      <c r="B2" s="36" t="s">
        <v>1</v>
      </c>
      <c r="C2" s="36" t="s">
        <v>41</v>
      </c>
      <c r="D2" s="40" t="s">
        <v>3</v>
      </c>
      <c r="E2" s="36" t="s">
        <v>42</v>
      </c>
      <c r="F2" s="36" t="s">
        <v>37</v>
      </c>
      <c r="G2" s="36"/>
      <c r="H2" s="36"/>
      <c r="I2" s="36"/>
      <c r="J2" s="36"/>
      <c r="K2" s="36"/>
      <c r="L2" s="37" t="s">
        <v>2</v>
      </c>
      <c r="M2" s="39" t="s">
        <v>7</v>
      </c>
      <c r="N2" s="35" t="s">
        <v>10</v>
      </c>
      <c r="O2" s="35" t="s">
        <v>9</v>
      </c>
      <c r="P2" s="38"/>
    </row>
    <row r="3" spans="1:16" s="1" customFormat="1" ht="35.1" customHeight="1">
      <c r="A3" s="36"/>
      <c r="B3" s="36"/>
      <c r="C3" s="36"/>
      <c r="D3" s="36"/>
      <c r="E3" s="36"/>
      <c r="F3" s="31" t="s">
        <v>38</v>
      </c>
      <c r="G3" s="31" t="s">
        <v>39</v>
      </c>
      <c r="H3" s="30" t="s">
        <v>4</v>
      </c>
      <c r="I3" s="30" t="s">
        <v>6</v>
      </c>
      <c r="J3" s="30" t="s">
        <v>5</v>
      </c>
      <c r="K3" s="30" t="s">
        <v>6</v>
      </c>
      <c r="L3" s="37"/>
      <c r="M3" s="39"/>
      <c r="N3" s="35"/>
      <c r="O3" s="35"/>
      <c r="P3" s="38"/>
    </row>
    <row r="4" spans="1:16" ht="227.25" customHeight="1">
      <c r="A4" s="3">
        <v>1</v>
      </c>
      <c r="B4" s="5" t="s">
        <v>25</v>
      </c>
      <c r="C4" s="5" t="s">
        <v>26</v>
      </c>
      <c r="D4" s="5">
        <v>508</v>
      </c>
      <c r="E4" s="5" t="s">
        <v>27</v>
      </c>
      <c r="F4" s="6">
        <f>[1]Sheet1!$L$58*0.9</f>
        <v>81.657692307692301</v>
      </c>
      <c r="G4" s="5" t="s">
        <v>28</v>
      </c>
      <c r="H4" s="5">
        <f>100*0.07</f>
        <v>7.0000000000000009</v>
      </c>
      <c r="I4" s="16" t="s">
        <v>36</v>
      </c>
      <c r="J4" s="5">
        <f>55*0.03</f>
        <v>1.65</v>
      </c>
      <c r="K4" s="9" t="s">
        <v>43</v>
      </c>
      <c r="L4" s="24">
        <f>F4+H4+J4</f>
        <v>90.307692307692307</v>
      </c>
      <c r="M4" s="3"/>
      <c r="N4" s="3"/>
      <c r="O4" s="3"/>
      <c r="P4" s="5"/>
    </row>
    <row r="5" spans="1:16" ht="152.25" customHeight="1">
      <c r="A5" s="3">
        <v>2</v>
      </c>
      <c r="B5" s="5" t="s">
        <v>14</v>
      </c>
      <c r="C5" s="5" t="s">
        <v>13</v>
      </c>
      <c r="D5" s="5">
        <v>535</v>
      </c>
      <c r="E5" s="5" t="s">
        <v>11</v>
      </c>
      <c r="F5" s="5">
        <v>79.11</v>
      </c>
      <c r="G5" s="5" t="s">
        <v>12</v>
      </c>
      <c r="H5" s="5">
        <v>1.91</v>
      </c>
      <c r="I5" s="9" t="s">
        <v>45</v>
      </c>
      <c r="J5" s="5">
        <v>2.16</v>
      </c>
      <c r="K5" s="9" t="s">
        <v>46</v>
      </c>
      <c r="L5" s="24">
        <v>83.183300000000003</v>
      </c>
      <c r="M5" s="3"/>
      <c r="N5" s="3"/>
      <c r="O5" s="3"/>
      <c r="P5" s="5"/>
    </row>
    <row r="6" spans="1:16" ht="237" customHeight="1">
      <c r="A6" s="3">
        <v>3</v>
      </c>
      <c r="B6" s="3" t="s">
        <v>47</v>
      </c>
      <c r="C6" s="3" t="s">
        <v>13</v>
      </c>
      <c r="D6" s="3">
        <v>511</v>
      </c>
      <c r="E6" s="3" t="s">
        <v>32</v>
      </c>
      <c r="F6" s="3">
        <v>77.417100000000005</v>
      </c>
      <c r="G6" s="3" t="s">
        <v>12</v>
      </c>
      <c r="H6" s="4">
        <v>3.105</v>
      </c>
      <c r="I6" s="10" t="s">
        <v>48</v>
      </c>
      <c r="J6" s="3">
        <v>2.25</v>
      </c>
      <c r="K6" s="10" t="s">
        <v>49</v>
      </c>
      <c r="L6" s="25">
        <v>82.772000000000006</v>
      </c>
      <c r="M6" s="3"/>
      <c r="N6" s="3"/>
      <c r="O6" s="3"/>
      <c r="P6" s="5"/>
    </row>
    <row r="7" spans="1:16" ht="251.25" customHeight="1">
      <c r="A7" s="3">
        <v>4</v>
      </c>
      <c r="B7" s="3" t="s">
        <v>54</v>
      </c>
      <c r="C7" s="3" t="s">
        <v>13</v>
      </c>
      <c r="D7" s="3">
        <v>403</v>
      </c>
      <c r="E7" s="3" t="s">
        <v>11</v>
      </c>
      <c r="F7" s="3">
        <v>75.822800000000001</v>
      </c>
      <c r="G7" s="3" t="s">
        <v>12</v>
      </c>
      <c r="H7" s="3">
        <v>3.8050000000000002</v>
      </c>
      <c r="I7" s="23" t="s">
        <v>56</v>
      </c>
      <c r="J7" s="3">
        <v>1.2</v>
      </c>
      <c r="K7" s="10" t="s">
        <v>55</v>
      </c>
      <c r="L7" s="25">
        <v>80.828000000000003</v>
      </c>
      <c r="M7" s="3"/>
      <c r="N7" s="3"/>
      <c r="O7" s="3"/>
      <c r="P7" s="5"/>
    </row>
    <row r="8" spans="1:16" customFormat="1" ht="200.25" customHeight="1">
      <c r="A8" s="18">
        <v>5</v>
      </c>
      <c r="B8" s="18" t="s">
        <v>60</v>
      </c>
      <c r="C8" s="18" t="s">
        <v>61</v>
      </c>
      <c r="D8" s="18">
        <v>454</v>
      </c>
      <c r="E8" s="18" t="s">
        <v>11</v>
      </c>
      <c r="F8" s="18">
        <v>77.751400000000004</v>
      </c>
      <c r="G8" s="18" t="s">
        <v>12</v>
      </c>
      <c r="H8" s="18">
        <v>0.35</v>
      </c>
      <c r="I8" s="18" t="s">
        <v>62</v>
      </c>
      <c r="J8" s="18">
        <v>1.8</v>
      </c>
      <c r="K8" s="19" t="s">
        <v>63</v>
      </c>
      <c r="L8" s="26">
        <v>79.900999999999996</v>
      </c>
      <c r="M8" s="18"/>
      <c r="N8" s="18"/>
      <c r="O8" s="18"/>
      <c r="P8" s="20"/>
    </row>
    <row r="9" spans="1:16" ht="257.25" customHeight="1">
      <c r="A9" s="3">
        <v>6</v>
      </c>
      <c r="B9" s="18" t="s">
        <v>51</v>
      </c>
      <c r="C9" s="18" t="s">
        <v>52</v>
      </c>
      <c r="D9" s="18">
        <v>547</v>
      </c>
      <c r="E9" s="18" t="s">
        <v>11</v>
      </c>
      <c r="F9" s="18">
        <v>74.314300000000003</v>
      </c>
      <c r="G9" s="18" t="s">
        <v>12</v>
      </c>
      <c r="H9" s="18">
        <v>2.4750000000000001</v>
      </c>
      <c r="I9" s="19" t="s">
        <v>53</v>
      </c>
      <c r="J9" s="18">
        <v>3</v>
      </c>
      <c r="K9" s="19" t="s">
        <v>81</v>
      </c>
      <c r="L9" s="26">
        <v>79.789299999999997</v>
      </c>
      <c r="M9" s="3"/>
      <c r="N9" s="3"/>
      <c r="O9" s="3"/>
      <c r="P9" s="5"/>
    </row>
    <row r="10" spans="1:16" ht="219" customHeight="1">
      <c r="A10" s="3">
        <v>7</v>
      </c>
      <c r="B10" s="18" t="s">
        <v>64</v>
      </c>
      <c r="C10" s="18" t="s">
        <v>65</v>
      </c>
      <c r="D10" s="18">
        <v>457</v>
      </c>
      <c r="E10" s="18" t="s">
        <v>11</v>
      </c>
      <c r="F10" s="18">
        <v>77.451400000000007</v>
      </c>
      <c r="G10" s="18" t="s">
        <v>12</v>
      </c>
      <c r="H10" s="18">
        <v>0.35</v>
      </c>
      <c r="I10" s="19" t="s">
        <v>66</v>
      </c>
      <c r="J10" s="18">
        <v>1.26</v>
      </c>
      <c r="K10" s="19" t="s">
        <v>79</v>
      </c>
      <c r="L10" s="26">
        <v>79.061400000000006</v>
      </c>
      <c r="M10" s="3"/>
      <c r="N10" s="3"/>
      <c r="O10" s="3"/>
      <c r="P10" s="5"/>
    </row>
    <row r="11" spans="1:16" ht="136.5" customHeight="1">
      <c r="A11" s="3">
        <v>8</v>
      </c>
      <c r="B11" s="3" t="s">
        <v>15</v>
      </c>
      <c r="C11" s="3" t="s">
        <v>19</v>
      </c>
      <c r="D11" s="3">
        <v>486</v>
      </c>
      <c r="E11" s="3" t="s">
        <v>20</v>
      </c>
      <c r="F11" s="3">
        <v>77.73</v>
      </c>
      <c r="G11" s="3" t="s">
        <v>21</v>
      </c>
      <c r="H11" s="3">
        <v>0.35</v>
      </c>
      <c r="I11" s="10" t="s">
        <v>31</v>
      </c>
      <c r="J11" s="3">
        <v>0.3</v>
      </c>
      <c r="K11" s="10" t="s">
        <v>33</v>
      </c>
      <c r="L11" s="25">
        <v>78.38</v>
      </c>
      <c r="M11" s="3"/>
      <c r="N11" s="3"/>
      <c r="O11" s="3"/>
      <c r="P11" s="5"/>
    </row>
    <row r="12" spans="1:16" ht="155.25" customHeight="1">
      <c r="A12" s="3">
        <v>9</v>
      </c>
      <c r="B12" s="5" t="s">
        <v>16</v>
      </c>
      <c r="C12" s="32" t="s">
        <v>80</v>
      </c>
      <c r="D12" s="5">
        <v>566</v>
      </c>
      <c r="E12" s="14" t="s">
        <v>32</v>
      </c>
      <c r="F12" s="5">
        <v>76.002799999999993</v>
      </c>
      <c r="G12" s="5" t="s">
        <v>12</v>
      </c>
      <c r="H12" s="5">
        <v>0.55000000000000004</v>
      </c>
      <c r="I12" s="11" t="s">
        <v>50</v>
      </c>
      <c r="J12" s="5">
        <v>0.9</v>
      </c>
      <c r="K12" s="13" t="s">
        <v>34</v>
      </c>
      <c r="L12" s="24">
        <v>77.4529</v>
      </c>
      <c r="M12" s="3"/>
      <c r="N12" s="3"/>
      <c r="O12" s="3"/>
      <c r="P12" s="5"/>
    </row>
    <row r="13" spans="1:16" ht="188.25" customHeight="1">
      <c r="A13" s="18">
        <v>10</v>
      </c>
      <c r="B13" s="18" t="s">
        <v>57</v>
      </c>
      <c r="C13" s="18" t="s">
        <v>52</v>
      </c>
      <c r="D13" s="18">
        <v>432</v>
      </c>
      <c r="E13" s="18" t="s">
        <v>32</v>
      </c>
      <c r="F13" s="18">
        <v>74.040000000000006</v>
      </c>
      <c r="G13" s="18" t="s">
        <v>12</v>
      </c>
      <c r="H13" s="18">
        <v>0.93330000000000002</v>
      </c>
      <c r="I13" s="19" t="s">
        <v>58</v>
      </c>
      <c r="J13" s="18">
        <v>2.16</v>
      </c>
      <c r="K13" s="19" t="s">
        <v>59</v>
      </c>
      <c r="L13" s="26">
        <v>77.133300000000006</v>
      </c>
      <c r="M13" s="3"/>
      <c r="N13" s="3"/>
      <c r="O13" s="3"/>
      <c r="P13" s="5"/>
    </row>
    <row r="14" spans="1:16" ht="144" customHeight="1">
      <c r="A14" s="3">
        <v>11</v>
      </c>
      <c r="B14" s="3" t="s">
        <v>71</v>
      </c>
      <c r="C14" s="3" t="s">
        <v>13</v>
      </c>
      <c r="D14" s="3">
        <v>437</v>
      </c>
      <c r="E14" s="3" t="s">
        <v>20</v>
      </c>
      <c r="F14" s="3">
        <v>74.2714</v>
      </c>
      <c r="G14" s="3" t="s">
        <v>72</v>
      </c>
      <c r="H14" s="3">
        <v>0.35</v>
      </c>
      <c r="I14" s="33" t="s">
        <v>74</v>
      </c>
      <c r="J14" s="3">
        <v>1.35</v>
      </c>
      <c r="K14" s="10" t="s">
        <v>75</v>
      </c>
      <c r="L14" s="25">
        <f>F14+H14+J14</f>
        <v>75.971399999999988</v>
      </c>
      <c r="M14" s="21"/>
      <c r="N14" s="5"/>
      <c r="O14" s="5"/>
      <c r="P14" s="12"/>
    </row>
    <row r="15" spans="1:16" ht="44.25" customHeight="1">
      <c r="A15" s="3">
        <v>12</v>
      </c>
      <c r="B15" s="3" t="s">
        <v>17</v>
      </c>
      <c r="C15" s="4" t="s">
        <v>22</v>
      </c>
      <c r="D15" s="3">
        <v>473</v>
      </c>
      <c r="E15" s="3" t="s">
        <v>29</v>
      </c>
      <c r="F15" s="4">
        <v>74.760000000000005</v>
      </c>
      <c r="G15" s="3" t="s">
        <v>23</v>
      </c>
      <c r="H15" s="3">
        <v>0</v>
      </c>
      <c r="I15" s="3" t="s">
        <v>76</v>
      </c>
      <c r="J15" s="3">
        <v>0.75</v>
      </c>
      <c r="K15" s="10" t="s">
        <v>35</v>
      </c>
      <c r="L15" s="25">
        <v>75.510000000000005</v>
      </c>
      <c r="M15" s="22"/>
      <c r="N15" s="22"/>
      <c r="O15" s="22"/>
      <c r="P15" s="5"/>
    </row>
    <row r="16" spans="1:16" ht="78" customHeight="1">
      <c r="A16" s="3">
        <v>13</v>
      </c>
      <c r="B16" s="5" t="s">
        <v>18</v>
      </c>
      <c r="C16" s="5" t="s">
        <v>13</v>
      </c>
      <c r="D16" s="5">
        <v>427</v>
      </c>
      <c r="E16" s="12" t="s">
        <v>30</v>
      </c>
      <c r="F16" s="6">
        <f>83.6429*0.9</f>
        <v>75.27861</v>
      </c>
      <c r="G16" s="5" t="s">
        <v>12</v>
      </c>
      <c r="H16" s="5">
        <v>0</v>
      </c>
      <c r="I16" s="5" t="s">
        <v>12</v>
      </c>
      <c r="J16" s="5">
        <f>5*0.03</f>
        <v>0.15</v>
      </c>
      <c r="K16" s="9" t="s">
        <v>44</v>
      </c>
      <c r="L16" s="24">
        <v>75.429000000000002</v>
      </c>
      <c r="M16" s="5"/>
      <c r="N16" s="5"/>
      <c r="O16" s="5"/>
      <c r="P16" s="5"/>
    </row>
    <row r="17" spans="1:16" ht="96" customHeight="1">
      <c r="A17" s="3">
        <v>14</v>
      </c>
      <c r="B17" s="3" t="s">
        <v>67</v>
      </c>
      <c r="C17" s="3" t="s">
        <v>13</v>
      </c>
      <c r="D17" s="3">
        <v>467</v>
      </c>
      <c r="E17" s="3" t="s">
        <v>68</v>
      </c>
      <c r="F17" s="3">
        <v>73.714500000000001</v>
      </c>
      <c r="G17" s="3" t="s">
        <v>12</v>
      </c>
      <c r="H17" s="3">
        <v>0.35</v>
      </c>
      <c r="I17" s="10" t="s">
        <v>69</v>
      </c>
      <c r="J17" s="3">
        <v>1.2</v>
      </c>
      <c r="K17" s="10" t="s">
        <v>70</v>
      </c>
      <c r="L17" s="25">
        <v>75.264499999999998</v>
      </c>
      <c r="M17" s="5"/>
      <c r="N17" s="5"/>
      <c r="O17" s="5"/>
      <c r="P17" s="5"/>
    </row>
    <row r="18" spans="1:16" ht="46.5" customHeight="1">
      <c r="A18" s="3">
        <v>15</v>
      </c>
      <c r="B18" s="7" t="s">
        <v>24</v>
      </c>
      <c r="C18" s="5" t="s">
        <v>13</v>
      </c>
      <c r="D18" s="5">
        <v>469</v>
      </c>
      <c r="E18" s="12" t="s">
        <v>29</v>
      </c>
      <c r="F18" s="8">
        <f>79.719*0.9</f>
        <v>71.747100000000003</v>
      </c>
      <c r="G18" s="5" t="s">
        <v>12</v>
      </c>
      <c r="H18" s="5">
        <f>0.07*5</f>
        <v>0.35000000000000003</v>
      </c>
      <c r="I18" s="9" t="s">
        <v>77</v>
      </c>
      <c r="J18" s="5">
        <f>0.03*15</f>
        <v>0.44999999999999996</v>
      </c>
      <c r="K18" s="9" t="s">
        <v>78</v>
      </c>
      <c r="L18" s="24">
        <v>72.546999999999997</v>
      </c>
      <c r="M18" s="5"/>
      <c r="N18" s="5"/>
      <c r="O18" s="5"/>
      <c r="P18" s="5"/>
    </row>
    <row r="19" spans="1:16" ht="14.25">
      <c r="A19" s="17" t="s">
        <v>8</v>
      </c>
      <c r="B19" s="17"/>
      <c r="C19" s="17"/>
      <c r="D19" s="17"/>
      <c r="E19" s="17"/>
      <c r="F19" s="17"/>
      <c r="G19" s="17"/>
      <c r="H19" s="17"/>
      <c r="I19" s="17"/>
      <c r="J19" s="17"/>
      <c r="K19" s="17"/>
      <c r="L19" s="27"/>
    </row>
    <row r="20" spans="1:16">
      <c r="A20" s="15" t="s">
        <v>40</v>
      </c>
      <c r="B20" s="15"/>
      <c r="C20" s="15"/>
      <c r="D20" s="15"/>
      <c r="E20" s="15"/>
      <c r="F20" s="15"/>
      <c r="G20" s="15"/>
      <c r="H20" s="15"/>
      <c r="I20" s="15"/>
      <c r="J20" s="15"/>
      <c r="K20" s="15"/>
      <c r="L20" s="28"/>
    </row>
  </sheetData>
  <mergeCells count="12">
    <mergeCell ref="A1:P1"/>
    <mergeCell ref="N2:N3"/>
    <mergeCell ref="B2:B3"/>
    <mergeCell ref="C2:C3"/>
    <mergeCell ref="E2:E3"/>
    <mergeCell ref="L2:L3"/>
    <mergeCell ref="O2:O3"/>
    <mergeCell ref="P2:P3"/>
    <mergeCell ref="A2:A3"/>
    <mergeCell ref="M2:M3"/>
    <mergeCell ref="D2:D3"/>
    <mergeCell ref="F2:K2"/>
  </mergeCells>
  <phoneticPr fontId="8" type="noConversion"/>
  <pageMargins left="0.70866141732283472" right="0.70866141732283472" top="0.74803149606299213"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1"/>
    </sheetView>
  </sheetViews>
  <sheetFormatPr defaultColWidth="10" defaultRowHeight="13.5"/>
  <sheetData/>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0" defaultRowHeight="13.5"/>
  <sheetData/>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 8 Lite</dc:creator>
  <cp:lastModifiedBy>Administrator</cp:lastModifiedBy>
  <cp:lastPrinted>2019-09-08T02:42:54Z</cp:lastPrinted>
  <dcterms:created xsi:type="dcterms:W3CDTF">2006-09-12T03:21:51Z</dcterms:created>
  <dcterms:modified xsi:type="dcterms:W3CDTF">2019-09-09T09:15:44Z</dcterms:modified>
</cp:coreProperties>
</file>